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GRAM\TON\статья\"/>
    </mc:Choice>
  </mc:AlternateContent>
  <xr:revisionPtr revIDLastSave="0" documentId="13_ncr:1_{858D29DC-A1EA-4F20-AF82-8BF153550068}" xr6:coauthVersionLast="47" xr6:coauthVersionMax="47" xr10:uidLastSave="{00000000-0000-0000-0000-000000000000}"/>
  <bookViews>
    <workbookView xWindow="28680" yWindow="-120" windowWidth="29040" windowHeight="15840" xr2:uid="{1788C610-AB2F-4EA4-BBD2-4D1696D41667}"/>
  </bookViews>
  <sheets>
    <sheet name="TONCO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K5" i="1" s="1"/>
  <c r="P1" i="1"/>
  <c r="E3" i="1"/>
  <c r="K7" i="1" l="1"/>
  <c r="E7" i="1"/>
  <c r="F7" i="1" s="1"/>
  <c r="G7" i="1" s="1"/>
  <c r="I7" i="1" s="1"/>
  <c r="L7" i="1"/>
  <c r="L4" i="1"/>
  <c r="K4" i="1"/>
  <c r="L6" i="1"/>
  <c r="K6" i="1"/>
  <c r="E6" i="1"/>
  <c r="J6" i="1" s="1"/>
  <c r="L5" i="1"/>
  <c r="E2" i="1"/>
  <c r="E4" i="1"/>
  <c r="E5" i="1"/>
  <c r="M7" i="1" l="1"/>
  <c r="H7" i="1"/>
  <c r="J7" i="1"/>
  <c r="F6" i="1"/>
  <c r="G6" i="1" s="1"/>
  <c r="F4" i="1"/>
  <c r="G4" i="1" s="1"/>
  <c r="I4" i="1" s="1"/>
  <c r="M4" i="1" s="1"/>
  <c r="F5" i="1"/>
  <c r="G5" i="1" s="1"/>
  <c r="H5" i="1" s="1"/>
  <c r="J5" i="1"/>
  <c r="J4" i="1"/>
  <c r="F3" i="1"/>
  <c r="L3" i="1"/>
  <c r="L2" i="1"/>
  <c r="K3" i="1"/>
  <c r="K2" i="1"/>
  <c r="H4" i="1" l="1"/>
  <c r="G3" i="1"/>
  <c r="H3" i="1" s="1"/>
  <c r="I6" i="1"/>
  <c r="M6" i="1" s="1"/>
  <c r="H6" i="1"/>
  <c r="I5" i="1"/>
  <c r="M5" i="1" s="1"/>
  <c r="J3" i="1"/>
  <c r="J2" i="1"/>
  <c r="I3" i="1" l="1"/>
  <c r="M3" i="1" s="1"/>
  <c r="F2" i="1"/>
  <c r="G2" i="1" l="1"/>
  <c r="I2" i="1" s="1"/>
  <c r="M2" i="1" s="1"/>
  <c r="H2" i="1" l="1"/>
</calcChain>
</file>

<file path=xl/sharedStrings.xml><?xml version="1.0" encoding="utf-8"?>
<sst xmlns="http://schemas.openxmlformats.org/spreadsheetml/2006/main" count="30" uniqueCount="29">
  <si>
    <t>13.11.2021</t>
  </si>
  <si>
    <t>Date</t>
  </si>
  <si>
    <t>12.11.2021</t>
  </si>
  <si>
    <t>TON/USD</t>
  </si>
  <si>
    <t>NC/MH</t>
  </si>
  <si>
    <t>TON/SEC</t>
  </si>
  <si>
    <t>USD/hour</t>
  </si>
  <si>
    <t>USD/day</t>
  </si>
  <si>
    <t>ILS/hour</t>
  </si>
  <si>
    <t>USD/ILS</t>
  </si>
  <si>
    <t>50%BLK, days</t>
  </si>
  <si>
    <t>HashRate/Sec</t>
  </si>
  <si>
    <t>TDP</t>
  </si>
  <si>
    <t>W</t>
  </si>
  <si>
    <t>USD/DAY</t>
  </si>
  <si>
    <t>⚡usd/day</t>
  </si>
  <si>
    <t>⚡ils/day</t>
  </si>
  <si>
    <t>⚡/%</t>
  </si>
  <si>
    <t>TON/hr</t>
  </si>
  <si>
    <t>14.11.2021</t>
  </si>
  <si>
    <t>GTX 970</t>
  </si>
  <si>
    <t>RTX 3060Ti</t>
  </si>
  <si>
    <t>Hardware</t>
  </si>
  <si>
    <t>Hash/Sec</t>
  </si>
  <si>
    <t>15.11.2021</t>
  </si>
  <si>
    <t>RTX 3090</t>
  </si>
  <si>
    <t>16.11.2021</t>
  </si>
  <si>
    <t>kWt/ILS</t>
  </si>
  <si>
    <t>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</si>
</sst>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00"/>
    <numFmt numFmtId="165" formatCode="_([$ILS]\ * #,##0.00_);_([$ILS]\ * \(#,##0.00\);_([$ILS]\ * &quot;-&quot;??_);_(@_)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2" fontId="0" fillId="0" borderId="0" xfId="0" applyNumberFormat="1"/>
    <xf numFmtId="11" fontId="3" fillId="0" borderId="0" xfId="3" applyNumberFormat="1"/>
    <xf numFmtId="44" fontId="0" fillId="0" borderId="0" xfId="1" applyFont="1"/>
    <xf numFmtId="0" fontId="4" fillId="0" borderId="0" xfId="0" applyFont="1"/>
    <xf numFmtId="0" fontId="2" fillId="2" borderId="1" xfId="2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1" fontId="2" fillId="2" borderId="1" xfId="1" applyNumberFormat="1" applyFont="1" applyFill="1" applyBorder="1"/>
    <xf numFmtId="166" fontId="0" fillId="0" borderId="0" xfId="0" applyNumberFormat="1"/>
    <xf numFmtId="3" fontId="0" fillId="0" borderId="0" xfId="0" applyNumberFormat="1"/>
  </cellXfs>
  <cellStyles count="4">
    <cellStyle name="Currency" xfId="1" builtinId="4"/>
    <cellStyle name="Explanatory Text" xfId="3" builtinId="5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AD40B-C3F5-4A25-B76A-6CCC4CD523F0}">
  <dimension ref="A1:Q33"/>
  <sheetViews>
    <sheetView tabSelected="1" zoomScale="115" zoomScaleNormal="115" workbookViewId="0">
      <selection activeCell="P4" sqref="P4"/>
    </sheetView>
  </sheetViews>
  <sheetFormatPr defaultRowHeight="15" x14ac:dyDescent="0.25"/>
  <cols>
    <col min="1" max="1" width="15.7109375" customWidth="1"/>
    <col min="2" max="2" width="10" customWidth="1"/>
    <col min="3" max="3" width="8.85546875" customWidth="1"/>
    <col min="4" max="4" width="8.5703125" customWidth="1"/>
    <col min="5" max="5" width="13.140625" customWidth="1"/>
    <col min="6" max="6" width="9.140625" customWidth="1"/>
    <col min="8" max="8" width="10.42578125" customWidth="1"/>
    <col min="9" max="9" width="10.140625" customWidth="1"/>
    <col min="10" max="10" width="12.7109375" customWidth="1"/>
    <col min="11" max="11" width="10.7109375" customWidth="1"/>
    <col min="13" max="13" width="7.28515625" customWidth="1"/>
    <col min="15" max="15" width="17.140625" customWidth="1"/>
    <col min="16" max="16" width="15.5703125" customWidth="1"/>
  </cols>
  <sheetData>
    <row r="1" spans="1:17" x14ac:dyDescent="0.25">
      <c r="A1" t="s">
        <v>1</v>
      </c>
      <c r="B1" t="s">
        <v>3</v>
      </c>
      <c r="C1" t="s">
        <v>9</v>
      </c>
      <c r="D1" t="s">
        <v>4</v>
      </c>
      <c r="E1" t="s">
        <v>5</v>
      </c>
      <c r="F1" t="s">
        <v>18</v>
      </c>
      <c r="G1" t="s">
        <v>6</v>
      </c>
      <c r="H1" t="s">
        <v>7</v>
      </c>
      <c r="I1" t="s">
        <v>8</v>
      </c>
      <c r="J1" t="s">
        <v>10</v>
      </c>
      <c r="K1" t="s">
        <v>15</v>
      </c>
      <c r="L1" t="s">
        <v>16</v>
      </c>
      <c r="M1" t="s">
        <v>17</v>
      </c>
      <c r="O1" s="6" t="s">
        <v>11</v>
      </c>
      <c r="P1" s="11">
        <f>P8+P9+P7</f>
        <v>3808463856</v>
      </c>
    </row>
    <row r="2" spans="1:17" x14ac:dyDescent="0.25">
      <c r="A2" s="1" t="s">
        <v>2</v>
      </c>
      <c r="B2" s="4">
        <v>4.59</v>
      </c>
      <c r="C2">
        <v>3.11</v>
      </c>
      <c r="D2" s="5">
        <v>167.30500000000001</v>
      </c>
      <c r="E2" s="7">
        <f>D2/1000000000000000*$P$1</f>
        <v>6.3717504542808005E-4</v>
      </c>
      <c r="F2" s="12">
        <f>E2*3600</f>
        <v>2.293830163541088</v>
      </c>
      <c r="G2" s="8">
        <f>F2*B2</f>
        <v>10.528680450653594</v>
      </c>
      <c r="H2" s="8">
        <f>G2*24</f>
        <v>252.68833081568624</v>
      </c>
      <c r="I2" s="9">
        <f>G2*C2</f>
        <v>32.744196201532674</v>
      </c>
      <c r="J2" s="2">
        <f>(50/E2)/3600/24</f>
        <v>0.90823347187884151</v>
      </c>
      <c r="K2" s="4">
        <f>24*(P$2*(P$3/1000))/C2</f>
        <v>2.4463022508038588</v>
      </c>
      <c r="L2" s="10">
        <f>24*(P$2*(P$3/1000))</f>
        <v>7.6080000000000005</v>
      </c>
      <c r="M2">
        <f>(I2*L2)/24</f>
        <v>10.379910195885858</v>
      </c>
      <c r="O2" t="s">
        <v>27</v>
      </c>
      <c r="P2" s="10">
        <v>0.5</v>
      </c>
    </row>
    <row r="3" spans="1:17" x14ac:dyDescent="0.25">
      <c r="A3" s="1" t="s">
        <v>0</v>
      </c>
      <c r="B3" s="4">
        <v>4.3499999999999996</v>
      </c>
      <c r="C3">
        <v>3.11</v>
      </c>
      <c r="D3" s="5">
        <v>167.30500000000001</v>
      </c>
      <c r="E3" s="7">
        <f>D3/1000000000000000*$P$1</f>
        <v>6.3717504542808005E-4</v>
      </c>
      <c r="F3" s="12">
        <f>E3*3600</f>
        <v>2.293830163541088</v>
      </c>
      <c r="G3" s="8">
        <f>F3*B3</f>
        <v>9.9781612114037319</v>
      </c>
      <c r="H3" s="8">
        <f>G3*24</f>
        <v>239.47586907368958</v>
      </c>
      <c r="I3" s="9">
        <f>G3*C3</f>
        <v>31.032081367465604</v>
      </c>
      <c r="J3" s="2">
        <f>(50/E3)/3600/24</f>
        <v>0.90823347187884151</v>
      </c>
      <c r="K3" s="4">
        <f>24*(P$2*(P$3/1000))/C3</f>
        <v>2.4463022508038588</v>
      </c>
      <c r="L3" s="10">
        <f>24*(P$2*(P$3/1000))</f>
        <v>7.6080000000000005</v>
      </c>
      <c r="M3">
        <f>(I3*L3)/24</f>
        <v>9.8371697934865967</v>
      </c>
      <c r="O3" t="s">
        <v>12</v>
      </c>
      <c r="P3">
        <f>Q8+Q7+Q9</f>
        <v>634</v>
      </c>
      <c r="Q3" t="s">
        <v>13</v>
      </c>
    </row>
    <row r="4" spans="1:17" x14ac:dyDescent="0.25">
      <c r="A4" s="1" t="s">
        <v>19</v>
      </c>
      <c r="B4" s="4">
        <v>3.6</v>
      </c>
      <c r="C4">
        <v>3.11</v>
      </c>
      <c r="D4" s="5">
        <v>110</v>
      </c>
      <c r="E4" s="7">
        <f>D4/1000000000000000*$P$1</f>
        <v>4.1893102416E-4</v>
      </c>
      <c r="F4" s="12">
        <f t="shared" ref="F4:F5" si="0">E4*3600</f>
        <v>1.5081516869760001</v>
      </c>
      <c r="G4" s="8">
        <f t="shared" ref="G4:G5" si="1">F4*B4</f>
        <v>5.4293460731136003</v>
      </c>
      <c r="H4" s="8">
        <f t="shared" ref="H4:H5" si="2">G4*24</f>
        <v>130.30430575472641</v>
      </c>
      <c r="I4" s="9">
        <f t="shared" ref="I4:I5" si="3">G4*C4</f>
        <v>16.885266287383295</v>
      </c>
      <c r="J4" s="2">
        <f t="shared" ref="J4:J5" si="4">(50/E4)/3600/24</f>
        <v>1.3813818273880871</v>
      </c>
      <c r="K4" s="4">
        <f t="shared" ref="K4:K5" si="5">24*(P$2*(P$3/1000))/C4</f>
        <v>2.4463022508038588</v>
      </c>
      <c r="L4" s="10">
        <f t="shared" ref="L4:L5" si="6">24*(P$2*(P$3/1000))</f>
        <v>7.6080000000000005</v>
      </c>
      <c r="M4">
        <f t="shared" ref="M4:M5" si="7">(I4*L4)/24</f>
        <v>5.3526294131005052</v>
      </c>
      <c r="O4" t="s">
        <v>14</v>
      </c>
    </row>
    <row r="5" spans="1:17" x14ac:dyDescent="0.25">
      <c r="A5" s="1" t="s">
        <v>24</v>
      </c>
      <c r="B5" s="4">
        <v>3.62</v>
      </c>
      <c r="C5">
        <v>3.11</v>
      </c>
      <c r="D5" s="5">
        <v>120.4</v>
      </c>
      <c r="E5" s="7">
        <f>D5/1000000000000000*$P$1</f>
        <v>4.5853904826239999E-4</v>
      </c>
      <c r="F5" s="12">
        <f t="shared" si="0"/>
        <v>1.6507405737446399</v>
      </c>
      <c r="G5" s="8">
        <f t="shared" si="1"/>
        <v>5.9756808769555967</v>
      </c>
      <c r="H5" s="8">
        <f t="shared" si="2"/>
        <v>143.41634104693432</v>
      </c>
      <c r="I5" s="9">
        <f t="shared" si="3"/>
        <v>18.584367527331906</v>
      </c>
      <c r="J5" s="2">
        <f t="shared" si="4"/>
        <v>1.2620598090754949</v>
      </c>
      <c r="K5" s="4">
        <f t="shared" si="5"/>
        <v>2.4463022508038588</v>
      </c>
      <c r="L5" s="10">
        <f t="shared" si="6"/>
        <v>7.6080000000000005</v>
      </c>
      <c r="M5">
        <f t="shared" si="7"/>
        <v>5.891244506164214</v>
      </c>
    </row>
    <row r="6" spans="1:17" x14ac:dyDescent="0.25">
      <c r="A6" s="1" t="s">
        <v>26</v>
      </c>
      <c r="B6" s="4">
        <v>3.92</v>
      </c>
      <c r="C6">
        <v>3.11</v>
      </c>
      <c r="D6" s="5">
        <v>133</v>
      </c>
      <c r="E6" s="7">
        <f>D6/1000000000000000*$P$1</f>
        <v>5.0652569284799997E-4</v>
      </c>
      <c r="F6" s="12">
        <f t="shared" ref="F6" si="8">E6*3600</f>
        <v>1.8234924942527999</v>
      </c>
      <c r="G6" s="8">
        <f t="shared" ref="G6" si="9">F6*B6</f>
        <v>7.1480905774709758</v>
      </c>
      <c r="H6" s="8">
        <f t="shared" ref="H6" si="10">G6*24</f>
        <v>171.55417385930343</v>
      </c>
      <c r="I6" s="9">
        <f t="shared" ref="I6" si="11">G6*C6</f>
        <v>22.230561695934735</v>
      </c>
      <c r="J6" s="2">
        <f t="shared" ref="J6" si="12">(50/E6)/3600/24</f>
        <v>1.1424962482157113</v>
      </c>
      <c r="K6" s="4">
        <f t="shared" ref="K6" si="13">24*(P$2*(P$3/1000))/C6</f>
        <v>2.4463022508038588</v>
      </c>
      <c r="L6" s="10">
        <f t="shared" ref="L6" si="14">24*(P$2*(P$3/1000))</f>
        <v>7.6080000000000005</v>
      </c>
      <c r="M6">
        <f t="shared" ref="M6" si="15">(I6*L6)/24</f>
        <v>7.0470880576113117</v>
      </c>
      <c r="O6" t="s">
        <v>22</v>
      </c>
      <c r="P6" t="s">
        <v>23</v>
      </c>
      <c r="Q6" t="s">
        <v>12</v>
      </c>
    </row>
    <row r="7" spans="1:17" x14ac:dyDescent="0.25">
      <c r="A7" s="1" t="s">
        <v>28</v>
      </c>
      <c r="B7" s="4">
        <v>4.3600000000000003</v>
      </c>
      <c r="C7">
        <v>3.11</v>
      </c>
      <c r="D7" s="5">
        <v>133</v>
      </c>
      <c r="E7" s="7">
        <f>D7/1000000000000000*$P$1</f>
        <v>5.0652569284799997E-4</v>
      </c>
      <c r="F7" s="12">
        <f t="shared" ref="F7" si="16">E7*3600</f>
        <v>1.8234924942527999</v>
      </c>
      <c r="G7" s="8">
        <f t="shared" ref="G7" si="17">F7*B7</f>
        <v>7.950427274942208</v>
      </c>
      <c r="H7" s="8">
        <f t="shared" ref="H7" si="18">G7*24</f>
        <v>190.810254598613</v>
      </c>
      <c r="I7" s="9">
        <f t="shared" ref="I7" si="19">G7*C7</f>
        <v>24.725828825070266</v>
      </c>
      <c r="J7" s="2">
        <f t="shared" ref="J7" si="20">(50/E7)/3600/24</f>
        <v>1.1424962482157113</v>
      </c>
      <c r="K7" s="4">
        <f t="shared" ref="K7" si="21">24*(P$2*(P$3/1000))/C7</f>
        <v>2.4463022508038588</v>
      </c>
      <c r="L7" s="10">
        <f t="shared" ref="L7" si="22">24*(P$2*(P$3/1000))</f>
        <v>7.6080000000000005</v>
      </c>
      <c r="M7">
        <f t="shared" ref="M7" si="23">(I7*L7)/24</f>
        <v>7.8380877375472755</v>
      </c>
      <c r="O7" t="s">
        <v>20</v>
      </c>
      <c r="P7" s="13">
        <v>338281780</v>
      </c>
      <c r="Q7">
        <v>150</v>
      </c>
    </row>
    <row r="8" spans="1:17" x14ac:dyDescent="0.25">
      <c r="A8" s="1"/>
      <c r="B8" s="4"/>
      <c r="D8" s="5"/>
      <c r="E8" s="7"/>
      <c r="F8" s="12"/>
      <c r="G8" s="8"/>
      <c r="H8" s="8"/>
      <c r="I8" s="9"/>
      <c r="J8" s="2"/>
      <c r="K8" s="4"/>
      <c r="L8" s="10"/>
      <c r="O8" t="s">
        <v>21</v>
      </c>
      <c r="P8" s="13">
        <v>1164147265</v>
      </c>
      <c r="Q8">
        <v>184</v>
      </c>
    </row>
    <row r="9" spans="1:17" x14ac:dyDescent="0.25">
      <c r="A9" s="1"/>
      <c r="B9" s="4"/>
      <c r="D9" s="5"/>
      <c r="E9" s="7"/>
      <c r="F9" s="12"/>
      <c r="G9" s="8"/>
      <c r="H9" s="8"/>
      <c r="I9" s="9"/>
      <c r="J9" s="2"/>
      <c r="K9" s="4"/>
      <c r="L9" s="10"/>
      <c r="O9" t="s">
        <v>25</v>
      </c>
      <c r="P9" s="13">
        <v>2306034811</v>
      </c>
      <c r="Q9">
        <v>300</v>
      </c>
    </row>
    <row r="10" spans="1:17" x14ac:dyDescent="0.25">
      <c r="A10" s="1"/>
      <c r="B10" s="4"/>
      <c r="D10" s="5"/>
      <c r="E10" s="7"/>
      <c r="F10" s="12"/>
      <c r="G10" s="8"/>
      <c r="H10" s="8"/>
      <c r="I10" s="9"/>
      <c r="J10" s="2"/>
      <c r="K10" s="4"/>
      <c r="L10" s="10"/>
    </row>
    <row r="11" spans="1:17" x14ac:dyDescent="0.25">
      <c r="A11" s="1"/>
      <c r="B11" s="4"/>
      <c r="D11" s="5"/>
      <c r="E11" s="7"/>
      <c r="F11" s="12"/>
      <c r="G11" s="8"/>
      <c r="H11" s="8"/>
      <c r="I11" s="9"/>
      <c r="J11" s="2"/>
      <c r="K11" s="4"/>
      <c r="L11" s="10"/>
    </row>
    <row r="12" spans="1:17" x14ac:dyDescent="0.25">
      <c r="A12" s="1"/>
      <c r="B12" s="4"/>
      <c r="D12" s="5"/>
      <c r="E12" s="7"/>
      <c r="F12" s="12"/>
      <c r="G12" s="8"/>
      <c r="H12" s="8"/>
      <c r="I12" s="9"/>
      <c r="J12" s="2"/>
      <c r="K12" s="4"/>
      <c r="L12" s="10"/>
    </row>
    <row r="13" spans="1:17" x14ac:dyDescent="0.25">
      <c r="A13" s="1"/>
      <c r="B13" s="4"/>
      <c r="D13" s="5"/>
      <c r="E13" s="7"/>
      <c r="F13" s="12"/>
      <c r="G13" s="8"/>
      <c r="H13" s="8"/>
      <c r="I13" s="9"/>
      <c r="J13" s="2"/>
      <c r="K13" s="4"/>
      <c r="L13" s="10"/>
    </row>
    <row r="14" spans="1:17" x14ac:dyDescent="0.25">
      <c r="A14" s="1"/>
      <c r="B14" s="4"/>
      <c r="D14" s="5"/>
      <c r="E14" s="7"/>
      <c r="F14" s="12"/>
      <c r="G14" s="8"/>
      <c r="H14" s="8"/>
      <c r="I14" s="9"/>
      <c r="J14" s="2"/>
      <c r="K14" s="4"/>
      <c r="L14" s="10"/>
    </row>
    <row r="15" spans="1:17" x14ac:dyDescent="0.25">
      <c r="A15" s="1"/>
    </row>
    <row r="16" spans="1:17" x14ac:dyDescent="0.25">
      <c r="A16" s="1"/>
    </row>
    <row r="17" spans="1:4" x14ac:dyDescent="0.25">
      <c r="A17" s="1"/>
    </row>
    <row r="18" spans="1:4" x14ac:dyDescent="0.25">
      <c r="A18" s="1"/>
      <c r="D18" s="3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TONCOIN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Feyola</dc:creator>
  <cp:lastModifiedBy>Feyola</cp:lastModifiedBy>
  <dcterms:created xsi:type="dcterms:W3CDTF">2021-11-13T10:44:27Z</dcterms:created>
  <dcterms:modified xsi:type="dcterms:W3CDTF">2021-11-17T19:13:53Z</dcterms:modified>
</cp:coreProperties>
</file>